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5. 인사 총무 회계\18. 청사 및 시설 에너지관리 현황\"/>
    </mc:Choice>
  </mc:AlternateContent>
  <bookViews>
    <workbookView xWindow="0" yWindow="0" windowWidth="18780" windowHeight="10515"/>
  </bookViews>
  <sheets>
    <sheet name="2023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1" i="6" l="1"/>
  <c r="N33" i="6"/>
  <c r="N34" i="6"/>
  <c r="N35" i="6"/>
  <c r="N32" i="6"/>
  <c r="N26" i="6" l="1"/>
  <c r="N25" i="6"/>
  <c r="N24" i="6"/>
  <c r="N23" i="6"/>
  <c r="N22" i="6"/>
  <c r="N21" i="6"/>
  <c r="N20" i="6"/>
  <c r="N19" i="6"/>
  <c r="N18" i="6"/>
  <c r="N17" i="6"/>
  <c r="N16" i="6"/>
  <c r="M13" i="6"/>
  <c r="L13" i="6"/>
  <c r="K13" i="6"/>
  <c r="J13" i="6"/>
  <c r="I13" i="6"/>
  <c r="H13" i="6"/>
  <c r="G13" i="6"/>
  <c r="F13" i="6"/>
  <c r="E13" i="6"/>
  <c r="D13" i="6"/>
  <c r="C13" i="6"/>
  <c r="B13" i="6"/>
  <c r="N12" i="6"/>
  <c r="N11" i="6"/>
  <c r="N10" i="6"/>
  <c r="N9" i="6"/>
  <c r="N8" i="6"/>
  <c r="N7" i="6"/>
  <c r="N6" i="6"/>
  <c r="N5" i="6"/>
  <c r="N4" i="6"/>
  <c r="N3" i="6"/>
  <c r="N13" i="6" l="1"/>
</calcChain>
</file>

<file path=xl/sharedStrings.xml><?xml version="1.0" encoding="utf-8"?>
<sst xmlns="http://schemas.openxmlformats.org/spreadsheetml/2006/main" count="74" uniqueCount="35">
  <si>
    <t>광천선굴</t>
    <phoneticPr fontId="1" type="noConversion"/>
  </si>
  <si>
    <t>진부장례식장</t>
    <phoneticPr fontId="1" type="noConversion"/>
  </si>
  <si>
    <t>대관령휴게소</t>
    <phoneticPr fontId="1" type="noConversion"/>
  </si>
  <si>
    <t>공설묘원</t>
    <phoneticPr fontId="1" type="noConversion"/>
  </si>
  <si>
    <t>평창장례식장</t>
    <phoneticPr fontId="1" type="noConversion"/>
  </si>
  <si>
    <t>자연휴양림</t>
    <phoneticPr fontId="1" type="noConversion"/>
  </si>
  <si>
    <t>행복주택</t>
    <phoneticPr fontId="1" type="noConversion"/>
  </si>
  <si>
    <t>계방산캠핑장</t>
    <phoneticPr fontId="1" type="noConversion"/>
  </si>
  <si>
    <t>국민여가캠핑장</t>
    <phoneticPr fontId="1" type="noConversion"/>
  </si>
  <si>
    <t xml:space="preserve"> 2,083 1,858 3,240 3,332 2,785 3,048 3,987</t>
    <phoneticPr fontId="1" type="noConversion"/>
  </si>
  <si>
    <t xml:space="preserve"> - </t>
    <phoneticPr fontId="1" type="noConversion"/>
  </si>
  <si>
    <t>(단위:kwh)</t>
    <phoneticPr fontId="1" type="noConversion"/>
  </si>
  <si>
    <t>전기사용량</t>
    <phoneticPr fontId="1" type="noConversion"/>
  </si>
  <si>
    <t>1월</t>
    <phoneticPr fontId="1" type="noConversion"/>
  </si>
  <si>
    <t>2월</t>
    <phoneticPr fontId="1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</si>
  <si>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</si>
  <si>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</si>
  <si>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</si>
  <si>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</si>
  <si>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</si>
  <si>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</si>
  <si>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</si>
  <si>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</si>
  <si>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</si>
  <si>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</si>
  <si>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합계</t>
    <phoneticPr fontId="1" type="noConversion"/>
  </si>
  <si>
    <t>평창공설묘원</t>
    <phoneticPr fontId="1" type="noConversion"/>
  </si>
  <si>
    <t>공설묘원 펌프</t>
    <phoneticPr fontId="1" type="noConversion"/>
  </si>
  <si>
    <t>진부장례식장 사인물</t>
    <phoneticPr fontId="1" type="noConversion"/>
  </si>
  <si>
    <t>(단위:천원)</t>
    <phoneticPr fontId="1" type="noConversion"/>
  </si>
  <si>
    <t>전기요금</t>
    <phoneticPr fontId="1" type="noConversion"/>
  </si>
  <si>
    <t>구  분</t>
    <phoneticPr fontId="1" type="noConversion"/>
  </si>
  <si>
    <t>난방 유류(L)</t>
    <phoneticPr fontId="1" type="noConversion"/>
  </si>
  <si>
    <t>계방산오토캠핑장</t>
    <phoneticPr fontId="1" type="noConversion"/>
  </si>
  <si>
    <t>대관령 엔진동력기 휘발유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</si>
</sst>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7" formatCode="#,##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5" fillId="2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/>
    </xf>
    <xf numFmtId="3" fontId="0" fillId="0" borderId="13" xfId="0" applyNumberForma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3" fontId="2" fillId="3" borderId="3" xfId="0" applyNumberFormat="1" applyFont="1" applyFill="1" applyBorder="1">
      <alignment vertical="center"/>
    </xf>
    <xf numFmtId="0" fontId="0" fillId="0" borderId="14" xfId="0" applyBorder="1" applyAlignment="1">
      <alignment horizontal="center"/>
    </xf>
    <xf numFmtId="3" fontId="0" fillId="0" borderId="15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2" fillId="3" borderId="4" xfId="0" applyNumberFormat="1" applyFont="1" applyFill="1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3" fontId="0" fillId="0" borderId="17" xfId="0" applyNumberFormat="1" applyBorder="1" applyAlignment="1">
      <alignment horizontal="center" vertical="center"/>
    </xf>
    <xf numFmtId="3" fontId="0" fillId="0" borderId="18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3" fontId="2" fillId="3" borderId="19" xfId="0" applyNumberFormat="1" applyFont="1" applyFill="1" applyBorder="1">
      <alignment vertical="center"/>
    </xf>
    <xf numFmtId="0" fontId="0" fillId="0" borderId="20" xfId="0" applyBorder="1" applyAlignment="1">
      <alignment horizontal="center"/>
    </xf>
    <xf numFmtId="3" fontId="0" fillId="0" borderId="21" xfId="0" applyNumberFormat="1" applyBorder="1" applyAlignment="1">
      <alignment horizontal="center" vertical="center"/>
    </xf>
    <xf numFmtId="3" fontId="0" fillId="0" borderId="22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3" fontId="2" fillId="3" borderId="23" xfId="0" applyNumberFormat="1" applyFont="1" applyFill="1" applyBorder="1">
      <alignment vertical="center"/>
    </xf>
    <xf numFmtId="0" fontId="0" fillId="0" borderId="14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0" fillId="0" borderId="24" xfId="0" applyBorder="1" applyAlignment="1">
      <alignment horizontal="center"/>
    </xf>
    <xf numFmtId="3" fontId="0" fillId="0" borderId="25" xfId="0" applyNumberFormat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3" fontId="2" fillId="3" borderId="6" xfId="0" applyNumberFormat="1" applyFont="1" applyFill="1" applyBorder="1">
      <alignment vertical="center"/>
    </xf>
    <xf numFmtId="0" fontId="0" fillId="0" borderId="0" xfId="0" applyAlignment="1">
      <alignment vertical="center"/>
    </xf>
    <xf numFmtId="0" fontId="5" fillId="2" borderId="26" xfId="0" applyFont="1" applyFill="1" applyBorder="1" applyAlignment="1">
      <alignment horizontal="center" vertical="center"/>
    </xf>
    <xf numFmtId="3" fontId="0" fillId="0" borderId="15" xfId="0" applyNumberFormat="1" applyBorder="1">
      <alignment vertical="center"/>
    </xf>
    <xf numFmtId="3" fontId="0" fillId="0" borderId="1" xfId="0" applyNumberFormat="1" applyBorder="1">
      <alignment vertical="center"/>
    </xf>
    <xf numFmtId="3" fontId="2" fillId="0" borderId="4" xfId="0" applyNumberFormat="1" applyFont="1" applyFill="1" applyBorder="1">
      <alignment vertical="center"/>
    </xf>
    <xf numFmtId="3" fontId="0" fillId="0" borderId="17" xfId="0" applyNumberFormat="1" applyBorder="1">
      <alignment vertical="center"/>
    </xf>
    <xf numFmtId="3" fontId="0" fillId="0" borderId="18" xfId="0" applyNumberFormat="1" applyBorder="1">
      <alignment vertical="center"/>
    </xf>
    <xf numFmtId="3" fontId="0" fillId="0" borderId="18" xfId="0" applyNumberFormat="1" applyFont="1" applyFill="1" applyBorder="1">
      <alignment vertical="center"/>
    </xf>
    <xf numFmtId="3" fontId="2" fillId="0" borderId="19" xfId="0" applyNumberFormat="1" applyFont="1" applyFill="1" applyBorder="1">
      <alignment vertical="center"/>
    </xf>
    <xf numFmtId="3" fontId="0" fillId="0" borderId="13" xfId="0" applyNumberFormat="1" applyBorder="1">
      <alignment vertical="center"/>
    </xf>
    <xf numFmtId="3" fontId="0" fillId="0" borderId="2" xfId="0" applyNumberFormat="1" applyBorder="1">
      <alignment vertical="center"/>
    </xf>
    <xf numFmtId="3" fontId="2" fillId="0" borderId="3" xfId="0" applyNumberFormat="1" applyFont="1" applyFill="1" applyBorder="1">
      <alignment vertical="center"/>
    </xf>
    <xf numFmtId="3" fontId="0" fillId="0" borderId="21" xfId="0" applyNumberFormat="1" applyBorder="1">
      <alignment vertical="center"/>
    </xf>
    <xf numFmtId="3" fontId="0" fillId="0" borderId="22" xfId="0" applyNumberFormat="1" applyBorder="1">
      <alignment vertical="center"/>
    </xf>
    <xf numFmtId="3" fontId="2" fillId="0" borderId="23" xfId="0" applyNumberFormat="1" applyFont="1" applyFill="1" applyBorder="1">
      <alignment vertical="center"/>
    </xf>
    <xf numFmtId="3" fontId="0" fillId="0" borderId="25" xfId="0" applyNumberFormat="1" applyBorder="1">
      <alignment vertical="center"/>
    </xf>
    <xf numFmtId="3" fontId="0" fillId="0" borderId="5" xfId="0" applyNumberFormat="1" applyBorder="1">
      <alignment vertical="center"/>
    </xf>
    <xf numFmtId="3" fontId="2" fillId="0" borderId="6" xfId="0" applyNumberFormat="1" applyFont="1" applyFill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 applyAlignment="1">
      <alignment horizontal="center" vertical="center"/>
    </xf>
    <xf numFmtId="0" fontId="0" fillId="0" borderId="4" xfId="0" applyBorder="1">
      <alignment vertical="center"/>
    </xf>
    <xf numFmtId="41" fontId="0" fillId="0" borderId="5" xfId="1" applyFont="1" applyBorder="1" applyAlignment="1">
      <alignment horizontal="center" vertical="center"/>
    </xf>
    <xf numFmtId="41" fontId="0" fillId="0" borderId="6" xfId="1" applyFont="1" applyBorder="1" applyAlignment="1">
      <alignment horizontal="center" vertical="center"/>
    </xf>
    <xf numFmtId="0" fontId="0" fillId="0" borderId="29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30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27" xfId="0" applyBorder="1">
      <alignment vertical="center"/>
    </xf>
    <xf numFmtId="41" fontId="0" fillId="0" borderId="28" xfId="1" applyFont="1" applyBorder="1" applyAlignment="1">
      <alignment horizontal="center" vertical="center"/>
    </xf>
    <xf numFmtId="41" fontId="0" fillId="0" borderId="27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177" fontId="2" fillId="0" borderId="14" xfId="0" applyNumberFormat="1" applyFont="1" applyBorder="1">
      <alignment vertical="center"/>
    </xf>
    <xf numFmtId="177" fontId="2" fillId="0" borderId="24" xfId="0" applyNumberFormat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workbookViewId="0">
      <selection activeCell="K23" sqref="K23"/>
    </sheetView>
  </sheetViews>
  <sheetFormatPr defaultRowHeight="16.5" x14ac:dyDescent="0.3"/>
  <cols>
    <col min="1" max="1" width="24.875" style="3" bestFit="1" customWidth="1"/>
    <col min="2" max="13" width="9.25" bestFit="1" customWidth="1"/>
    <col min="14" max="14" width="12.75" bestFit="1" customWidth="1"/>
  </cols>
  <sheetData>
    <row r="1" spans="1:14" ht="17.25" thickBot="1" x14ac:dyDescent="0.35">
      <c r="N1" t="s">
        <v>11</v>
      </c>
    </row>
    <row r="2" spans="1:14" ht="27" thickBot="1" x14ac:dyDescent="0.35">
      <c r="A2" s="4" t="s">
        <v>12</v>
      </c>
      <c r="B2" s="5" t="s">
        <v>13</v>
      </c>
      <c r="C2" s="5" t="s">
        <v>14</v>
      </c>
      <c r="D2" s="5" t="s">
        <v>15</v>
      </c>
      <c r="E2" s="5" t="s">
        <v>16</v>
      </c>
      <c r="F2" s="5" t="s">
        <v>17</v>
      </c>
      <c r="G2" s="5" t="s">
        <v>18</v>
      </c>
      <c r="H2" s="5" t="s">
        <v>19</v>
      </c>
      <c r="I2" s="5" t="s">
        <v>20</v>
      </c>
      <c r="J2" s="5" t="s">
        <v>21</v>
      </c>
      <c r="K2" s="5" t="s">
        <v>22</v>
      </c>
      <c r="L2" s="5" t="s">
        <v>23</v>
      </c>
      <c r="M2" s="5" t="s">
        <v>24</v>
      </c>
      <c r="N2" s="6" t="s">
        <v>25</v>
      </c>
    </row>
    <row r="3" spans="1:14" x14ac:dyDescent="0.3">
      <c r="A3" s="7" t="s">
        <v>7</v>
      </c>
      <c r="B3" s="8">
        <v>26217</v>
      </c>
      <c r="C3" s="9">
        <v>31804</v>
      </c>
      <c r="D3" s="9">
        <v>17297</v>
      </c>
      <c r="E3" s="9">
        <v>13450</v>
      </c>
      <c r="F3" s="9">
        <v>12681</v>
      </c>
      <c r="G3" s="9">
        <v>12889</v>
      </c>
      <c r="H3" s="9">
        <v>9615</v>
      </c>
      <c r="I3" s="9">
        <v>14382</v>
      </c>
      <c r="J3" s="9">
        <v>12782</v>
      </c>
      <c r="K3" s="9">
        <v>15317</v>
      </c>
      <c r="L3" s="9">
        <v>16651</v>
      </c>
      <c r="M3" s="9">
        <v>27853</v>
      </c>
      <c r="N3" s="10">
        <f>SUM(B3:M3)</f>
        <v>210938</v>
      </c>
    </row>
    <row r="4" spans="1:14" x14ac:dyDescent="0.3">
      <c r="A4" s="11" t="s">
        <v>5</v>
      </c>
      <c r="B4" s="12">
        <v>42562</v>
      </c>
      <c r="C4" s="13">
        <v>42176</v>
      </c>
      <c r="D4" s="13">
        <v>30387</v>
      </c>
      <c r="E4" s="13">
        <v>17995</v>
      </c>
      <c r="F4" s="13">
        <v>16332</v>
      </c>
      <c r="G4" s="13">
        <v>14662</v>
      </c>
      <c r="H4" s="13">
        <v>12247</v>
      </c>
      <c r="I4" s="13">
        <v>15852</v>
      </c>
      <c r="J4" s="13">
        <v>14564</v>
      </c>
      <c r="K4" s="13">
        <v>17303</v>
      </c>
      <c r="L4" s="13">
        <v>24984</v>
      </c>
      <c r="M4" s="13">
        <v>31049</v>
      </c>
      <c r="N4" s="14">
        <f t="shared" ref="N4:N26" si="0">SUM(B4:M4)</f>
        <v>280113</v>
      </c>
    </row>
    <row r="5" spans="1:14" x14ac:dyDescent="0.3">
      <c r="A5" s="11" t="s">
        <v>0</v>
      </c>
      <c r="B5" s="12">
        <v>8554</v>
      </c>
      <c r="C5" s="13">
        <v>7064</v>
      </c>
      <c r="D5" s="13">
        <v>3987</v>
      </c>
      <c r="E5" s="13">
        <v>3214</v>
      </c>
      <c r="F5" s="13">
        <v>3107</v>
      </c>
      <c r="G5" s="2" t="s">
        <v>9</v>
      </c>
      <c r="H5" s="13">
        <v>1858</v>
      </c>
      <c r="I5" s="13">
        <v>3240</v>
      </c>
      <c r="J5" s="13">
        <v>3332</v>
      </c>
      <c r="K5" s="13">
        <v>2785</v>
      </c>
      <c r="L5" s="13">
        <v>3048</v>
      </c>
      <c r="M5" s="13">
        <v>3987</v>
      </c>
      <c r="N5" s="14">
        <f t="shared" si="0"/>
        <v>44176</v>
      </c>
    </row>
    <row r="6" spans="1:14" x14ac:dyDescent="0.3">
      <c r="A6" s="11" t="s">
        <v>8</v>
      </c>
      <c r="B6" s="15">
        <v>193</v>
      </c>
      <c r="C6" s="2">
        <v>182</v>
      </c>
      <c r="D6" s="2">
        <v>74</v>
      </c>
      <c r="E6" s="2" t="s">
        <v>10</v>
      </c>
      <c r="F6" s="2">
        <v>29</v>
      </c>
      <c r="G6" s="2">
        <v>89</v>
      </c>
      <c r="H6" s="13">
        <v>1724</v>
      </c>
      <c r="I6" s="13">
        <v>1732</v>
      </c>
      <c r="J6" s="13">
        <v>1941</v>
      </c>
      <c r="K6" s="13">
        <v>2231</v>
      </c>
      <c r="L6" s="13">
        <v>3485</v>
      </c>
      <c r="M6" s="2">
        <v>586</v>
      </c>
      <c r="N6" s="14">
        <f t="shared" si="0"/>
        <v>12266</v>
      </c>
    </row>
    <row r="7" spans="1:14" x14ac:dyDescent="0.3">
      <c r="A7" s="16" t="s">
        <v>26</v>
      </c>
      <c r="B7" s="17">
        <v>2715</v>
      </c>
      <c r="C7" s="18">
        <v>2648</v>
      </c>
      <c r="D7" s="18">
        <v>1513</v>
      </c>
      <c r="E7" s="19">
        <v>916</v>
      </c>
      <c r="F7" s="19">
        <v>847</v>
      </c>
      <c r="G7" s="19">
        <v>849</v>
      </c>
      <c r="H7" s="19">
        <v>813</v>
      </c>
      <c r="I7" s="18">
        <v>1689</v>
      </c>
      <c r="J7" s="18">
        <v>1511</v>
      </c>
      <c r="K7" s="18">
        <v>1779</v>
      </c>
      <c r="L7" s="18">
        <v>3189</v>
      </c>
      <c r="M7" s="18">
        <v>4459</v>
      </c>
      <c r="N7" s="20">
        <f t="shared" si="0"/>
        <v>22928</v>
      </c>
    </row>
    <row r="8" spans="1:14" x14ac:dyDescent="0.3">
      <c r="A8" s="21" t="s">
        <v>27</v>
      </c>
      <c r="B8" s="22">
        <v>0</v>
      </c>
      <c r="C8" s="23">
        <v>0</v>
      </c>
      <c r="D8" s="23">
        <v>600</v>
      </c>
      <c r="E8" s="24">
        <v>221</v>
      </c>
      <c r="F8" s="24">
        <v>40</v>
      </c>
      <c r="G8" s="24">
        <v>40</v>
      </c>
      <c r="H8" s="24">
        <v>40</v>
      </c>
      <c r="I8" s="23">
        <v>47</v>
      </c>
      <c r="J8" s="23">
        <v>41</v>
      </c>
      <c r="K8" s="23">
        <v>38</v>
      </c>
      <c r="L8" s="23">
        <v>82</v>
      </c>
      <c r="M8" s="23">
        <v>590</v>
      </c>
      <c r="N8" s="25">
        <f t="shared" si="0"/>
        <v>1739</v>
      </c>
    </row>
    <row r="9" spans="1:14" x14ac:dyDescent="0.3">
      <c r="A9" s="26" t="s">
        <v>4</v>
      </c>
      <c r="B9" s="12">
        <v>19889</v>
      </c>
      <c r="C9" s="13">
        <v>16454</v>
      </c>
      <c r="D9" s="13">
        <v>7563</v>
      </c>
      <c r="E9" s="13">
        <v>6969</v>
      </c>
      <c r="F9" s="13">
        <v>6274</v>
      </c>
      <c r="G9" s="13">
        <v>6046</v>
      </c>
      <c r="H9" s="13">
        <v>7108</v>
      </c>
      <c r="I9" s="13">
        <v>4793</v>
      </c>
      <c r="J9" s="13">
        <v>4778</v>
      </c>
      <c r="K9" s="13">
        <v>5882</v>
      </c>
      <c r="L9" s="13">
        <v>8537</v>
      </c>
      <c r="M9" s="13">
        <v>25566</v>
      </c>
      <c r="N9" s="14">
        <f t="shared" si="0"/>
        <v>119859</v>
      </c>
    </row>
    <row r="10" spans="1:14" x14ac:dyDescent="0.3">
      <c r="A10" s="27" t="s">
        <v>1</v>
      </c>
      <c r="B10" s="17">
        <v>38554</v>
      </c>
      <c r="C10" s="18">
        <v>34198</v>
      </c>
      <c r="D10" s="18">
        <v>18171</v>
      </c>
      <c r="E10" s="18">
        <v>16814</v>
      </c>
      <c r="F10" s="18">
        <v>10819</v>
      </c>
      <c r="G10" s="18">
        <v>7383</v>
      </c>
      <c r="H10" s="18">
        <v>8179</v>
      </c>
      <c r="I10" s="18">
        <v>11702</v>
      </c>
      <c r="J10" s="18">
        <v>12975</v>
      </c>
      <c r="K10" s="18">
        <v>8560</v>
      </c>
      <c r="L10" s="18">
        <v>16520</v>
      </c>
      <c r="M10" s="18">
        <v>21600</v>
      </c>
      <c r="N10" s="20">
        <f t="shared" si="0"/>
        <v>205475</v>
      </c>
    </row>
    <row r="11" spans="1:14" x14ac:dyDescent="0.3">
      <c r="A11" s="28" t="s">
        <v>28</v>
      </c>
      <c r="B11" s="22">
        <v>53</v>
      </c>
      <c r="C11" s="23">
        <v>44</v>
      </c>
      <c r="D11" s="23">
        <v>50</v>
      </c>
      <c r="E11" s="23">
        <v>52</v>
      </c>
      <c r="F11" s="23">
        <v>49</v>
      </c>
      <c r="G11" s="23">
        <v>31</v>
      </c>
      <c r="H11" s="23">
        <v>40</v>
      </c>
      <c r="I11" s="23">
        <v>69</v>
      </c>
      <c r="J11" s="23">
        <v>70</v>
      </c>
      <c r="K11" s="23">
        <v>65</v>
      </c>
      <c r="L11" s="23">
        <v>70</v>
      </c>
      <c r="M11" s="23">
        <v>79</v>
      </c>
      <c r="N11" s="25">
        <f t="shared" si="0"/>
        <v>672</v>
      </c>
    </row>
    <row r="12" spans="1:14" x14ac:dyDescent="0.3">
      <c r="A12" s="11" t="s">
        <v>2</v>
      </c>
      <c r="B12" s="12">
        <v>5388</v>
      </c>
      <c r="C12" s="13">
        <v>4790</v>
      </c>
      <c r="D12" s="13">
        <v>4612</v>
      </c>
      <c r="E12" s="13">
        <v>3640</v>
      </c>
      <c r="F12" s="13">
        <v>3837</v>
      </c>
      <c r="G12" s="13">
        <v>3562</v>
      </c>
      <c r="H12" s="13">
        <v>3531</v>
      </c>
      <c r="I12" s="13">
        <v>4814</v>
      </c>
      <c r="J12" s="13">
        <v>4211</v>
      </c>
      <c r="K12" s="13">
        <v>4621</v>
      </c>
      <c r="L12" s="13">
        <v>5732</v>
      </c>
      <c r="M12" s="13">
        <v>6775</v>
      </c>
      <c r="N12" s="14">
        <f t="shared" si="0"/>
        <v>55513</v>
      </c>
    </row>
    <row r="13" spans="1:14" ht="17.25" thickBot="1" x14ac:dyDescent="0.35">
      <c r="A13" s="29" t="s">
        <v>6</v>
      </c>
      <c r="B13" s="30">
        <f>1030+358+202+270+210</f>
        <v>2070</v>
      </c>
      <c r="C13" s="31">
        <f>624+357+198+266+210</f>
        <v>1655</v>
      </c>
      <c r="D13" s="31">
        <f>612+188+177+232+192</f>
        <v>1401</v>
      </c>
      <c r="E13" s="31">
        <f>201+255+214+383+19</f>
        <v>1072</v>
      </c>
      <c r="F13" s="31">
        <f>194+247+208+20+342</f>
        <v>1011</v>
      </c>
      <c r="G13" s="31">
        <f>218+29+208+299+256</f>
        <v>1010</v>
      </c>
      <c r="H13" s="31">
        <f>204+260+216+379+33</f>
        <v>1092</v>
      </c>
      <c r="I13" s="31">
        <f>232+283+264+461+25</f>
        <v>1265</v>
      </c>
      <c r="J13" s="31">
        <f>243+285+277+424+31</f>
        <v>1260</v>
      </c>
      <c r="K13" s="31">
        <f>230+272+263+313+23</f>
        <v>1101</v>
      </c>
      <c r="L13" s="31">
        <f>230+272+254+467+18</f>
        <v>1241</v>
      </c>
      <c r="M13" s="31">
        <f>214+256+242+751+53</f>
        <v>1516</v>
      </c>
      <c r="N13" s="32">
        <f t="shared" si="0"/>
        <v>15694</v>
      </c>
    </row>
    <row r="14" spans="1:14" ht="17.25" thickBot="1" x14ac:dyDescent="0.35">
      <c r="N14" s="33" t="s">
        <v>29</v>
      </c>
    </row>
    <row r="15" spans="1:14" s="1" customFormat="1" ht="27" thickBot="1" x14ac:dyDescent="0.35">
      <c r="A15" s="34" t="s">
        <v>30</v>
      </c>
      <c r="B15" s="5" t="s">
        <v>13</v>
      </c>
      <c r="C15" s="5" t="s">
        <v>14</v>
      </c>
      <c r="D15" s="5" t="s">
        <v>15</v>
      </c>
      <c r="E15" s="5" t="s">
        <v>16</v>
      </c>
      <c r="F15" s="5" t="s">
        <v>17</v>
      </c>
      <c r="G15" s="5" t="s">
        <v>18</v>
      </c>
      <c r="H15" s="5" t="s">
        <v>19</v>
      </c>
      <c r="I15" s="5" t="s">
        <v>20</v>
      </c>
      <c r="J15" s="5" t="s">
        <v>21</v>
      </c>
      <c r="K15" s="5" t="s">
        <v>22</v>
      </c>
      <c r="L15" s="5" t="s">
        <v>23</v>
      </c>
      <c r="M15" s="5" t="s">
        <v>24</v>
      </c>
      <c r="N15" s="6" t="s">
        <v>25</v>
      </c>
    </row>
    <row r="16" spans="1:14" x14ac:dyDescent="0.3">
      <c r="A16" s="11" t="s">
        <v>7</v>
      </c>
      <c r="B16" s="35">
        <v>3980510</v>
      </c>
      <c r="C16" s="36">
        <v>4960410</v>
      </c>
      <c r="D16" s="36">
        <v>2911910</v>
      </c>
      <c r="E16" s="36">
        <v>2177420</v>
      </c>
      <c r="F16" s="36">
        <v>2097420</v>
      </c>
      <c r="G16" s="36">
        <v>2278820</v>
      </c>
      <c r="H16" s="36">
        <v>2080790</v>
      </c>
      <c r="I16" s="36">
        <v>2876690</v>
      </c>
      <c r="J16" s="36">
        <v>2460000</v>
      </c>
      <c r="K16" s="36">
        <v>2517000</v>
      </c>
      <c r="L16" s="36">
        <v>2795410</v>
      </c>
      <c r="M16" s="36">
        <v>4725910</v>
      </c>
      <c r="N16" s="37">
        <f t="shared" si="0"/>
        <v>35862290</v>
      </c>
    </row>
    <row r="17" spans="1:14" x14ac:dyDescent="0.3">
      <c r="A17" s="11" t="s">
        <v>5</v>
      </c>
      <c r="B17" s="35">
        <v>6258220</v>
      </c>
      <c r="C17" s="36">
        <v>6578760</v>
      </c>
      <c r="D17" s="36">
        <v>4882990</v>
      </c>
      <c r="E17" s="36">
        <v>3011500</v>
      </c>
      <c r="F17" s="36">
        <v>2830150</v>
      </c>
      <c r="G17" s="36">
        <v>2843780</v>
      </c>
      <c r="H17" s="36">
        <v>2852720</v>
      </c>
      <c r="I17" s="36">
        <v>3472230</v>
      </c>
      <c r="J17" s="36">
        <v>3096660</v>
      </c>
      <c r="K17" s="36">
        <v>3071640</v>
      </c>
      <c r="L17" s="36">
        <v>4140260</v>
      </c>
      <c r="M17" s="36">
        <v>5476500</v>
      </c>
      <c r="N17" s="37">
        <f t="shared" si="0"/>
        <v>48515410</v>
      </c>
    </row>
    <row r="18" spans="1:14" x14ac:dyDescent="0.3">
      <c r="A18" s="11" t="s">
        <v>0</v>
      </c>
      <c r="B18" s="35">
        <v>1606570</v>
      </c>
      <c r="C18" s="36">
        <v>1489330</v>
      </c>
      <c r="D18" s="36">
        <v>1016920</v>
      </c>
      <c r="E18" s="36">
        <v>843120</v>
      </c>
      <c r="F18" s="36">
        <v>831200</v>
      </c>
      <c r="G18" s="36">
        <v>756670</v>
      </c>
      <c r="H18" s="36">
        <v>794630</v>
      </c>
      <c r="I18" s="36">
        <v>1024680</v>
      </c>
      <c r="J18" s="36">
        <v>1000390</v>
      </c>
      <c r="K18" s="36">
        <v>813810</v>
      </c>
      <c r="L18" s="36">
        <v>857520</v>
      </c>
      <c r="M18" s="36">
        <v>1076980</v>
      </c>
      <c r="N18" s="37">
        <f t="shared" si="0"/>
        <v>12111820</v>
      </c>
    </row>
    <row r="19" spans="1:14" x14ac:dyDescent="0.3">
      <c r="A19" s="11" t="s">
        <v>8</v>
      </c>
      <c r="B19" s="35">
        <v>232560</v>
      </c>
      <c r="C19" s="36">
        <v>233880</v>
      </c>
      <c r="D19" s="36">
        <v>218530</v>
      </c>
      <c r="E19" s="36">
        <v>105050</v>
      </c>
      <c r="F19" s="36">
        <v>211240</v>
      </c>
      <c r="G19" s="36">
        <v>218330</v>
      </c>
      <c r="H19" s="36">
        <v>494980</v>
      </c>
      <c r="I19" s="36">
        <v>496310</v>
      </c>
      <c r="J19" s="36">
        <v>531740</v>
      </c>
      <c r="K19" s="36">
        <v>476640</v>
      </c>
      <c r="L19" s="36">
        <v>628010</v>
      </c>
      <c r="M19" s="36">
        <v>299560</v>
      </c>
      <c r="N19" s="37">
        <f>SUM(B19:M19)</f>
        <v>4146830</v>
      </c>
    </row>
    <row r="20" spans="1:14" x14ac:dyDescent="0.3">
      <c r="A20" s="16" t="s">
        <v>26</v>
      </c>
      <c r="B20" s="38">
        <v>566960</v>
      </c>
      <c r="C20" s="39">
        <v>570490</v>
      </c>
      <c r="D20" s="39">
        <v>374660</v>
      </c>
      <c r="E20" s="40">
        <v>296450</v>
      </c>
      <c r="F20" s="39">
        <v>290080</v>
      </c>
      <c r="G20" s="39">
        <v>322840</v>
      </c>
      <c r="H20" s="39">
        <v>329470</v>
      </c>
      <c r="I20" s="39">
        <v>475000</v>
      </c>
      <c r="J20" s="39">
        <v>398500</v>
      </c>
      <c r="K20" s="39">
        <v>408340</v>
      </c>
      <c r="L20" s="39">
        <v>645590</v>
      </c>
      <c r="M20" s="39">
        <v>868440</v>
      </c>
      <c r="N20" s="41">
        <f t="shared" si="0"/>
        <v>5546820</v>
      </c>
    </row>
    <row r="21" spans="1:14" x14ac:dyDescent="0.3">
      <c r="A21" s="7" t="s">
        <v>27</v>
      </c>
      <c r="B21" s="42">
        <v>12620</v>
      </c>
      <c r="C21" s="43">
        <v>12620</v>
      </c>
      <c r="D21" s="43">
        <v>399440</v>
      </c>
      <c r="E21" s="43">
        <v>48330</v>
      </c>
      <c r="F21" s="43">
        <v>33760</v>
      </c>
      <c r="G21" s="43">
        <v>30450</v>
      </c>
      <c r="H21" s="43">
        <v>30770</v>
      </c>
      <c r="I21" s="43">
        <v>31740</v>
      </c>
      <c r="J21" s="43">
        <v>30210</v>
      </c>
      <c r="K21" s="43">
        <v>29550</v>
      </c>
      <c r="L21" s="43">
        <v>35890</v>
      </c>
      <c r="M21" s="43">
        <v>105740</v>
      </c>
      <c r="N21" s="44">
        <f t="shared" si="0"/>
        <v>801120</v>
      </c>
    </row>
    <row r="22" spans="1:14" x14ac:dyDescent="0.3">
      <c r="A22" s="11" t="s">
        <v>4</v>
      </c>
      <c r="B22" s="35">
        <v>3119390</v>
      </c>
      <c r="C22" s="36">
        <v>2933360</v>
      </c>
      <c r="D22" s="36">
        <v>1572570</v>
      </c>
      <c r="E22" s="36">
        <v>1504750</v>
      </c>
      <c r="F22" s="36">
        <v>1454100</v>
      </c>
      <c r="G22" s="36">
        <v>1625170</v>
      </c>
      <c r="H22" s="36">
        <v>1804280</v>
      </c>
      <c r="I22" s="36">
        <v>1458980</v>
      </c>
      <c r="J22" s="36">
        <v>1316830</v>
      </c>
      <c r="K22" s="36">
        <v>1450930</v>
      </c>
      <c r="L22" s="36">
        <v>1943450</v>
      </c>
      <c r="M22" s="36">
        <v>6752660</v>
      </c>
      <c r="N22" s="37">
        <f t="shared" si="0"/>
        <v>26936470</v>
      </c>
    </row>
    <row r="23" spans="1:14" x14ac:dyDescent="0.3">
      <c r="A23" s="16" t="s">
        <v>1</v>
      </c>
      <c r="B23" s="38">
        <v>6529100</v>
      </c>
      <c r="C23" s="39">
        <v>5936320</v>
      </c>
      <c r="D23" s="39">
        <v>3234620</v>
      </c>
      <c r="E23" s="39">
        <v>2883480</v>
      </c>
      <c r="F23" s="39">
        <v>2157140</v>
      </c>
      <c r="G23" s="39">
        <v>1863440</v>
      </c>
      <c r="H23" s="39">
        <v>2196410</v>
      </c>
      <c r="I23" s="39">
        <v>2728000</v>
      </c>
      <c r="J23" s="39">
        <v>2721560</v>
      </c>
      <c r="K23" s="39">
        <v>1936520</v>
      </c>
      <c r="L23" s="39">
        <v>3304850</v>
      </c>
      <c r="M23" s="39">
        <v>4224020</v>
      </c>
      <c r="N23" s="41">
        <f t="shared" si="0"/>
        <v>39715460</v>
      </c>
    </row>
    <row r="24" spans="1:14" x14ac:dyDescent="0.3">
      <c r="A24" s="21" t="s">
        <v>28</v>
      </c>
      <c r="B24" s="45">
        <v>41930</v>
      </c>
      <c r="C24" s="46">
        <v>41270</v>
      </c>
      <c r="D24" s="46">
        <v>41740</v>
      </c>
      <c r="E24" s="46">
        <v>40790</v>
      </c>
      <c r="F24" s="46">
        <v>40460</v>
      </c>
      <c r="G24" s="46">
        <v>38990</v>
      </c>
      <c r="H24" s="46">
        <v>41730</v>
      </c>
      <c r="I24" s="46">
        <v>46500</v>
      </c>
      <c r="J24" s="46">
        <v>45930</v>
      </c>
      <c r="K24" s="46">
        <v>42840</v>
      </c>
      <c r="L24" s="46">
        <v>43930</v>
      </c>
      <c r="M24" s="46">
        <v>46950</v>
      </c>
      <c r="N24" s="47">
        <f t="shared" si="0"/>
        <v>513060</v>
      </c>
    </row>
    <row r="25" spans="1:14" x14ac:dyDescent="0.3">
      <c r="A25" s="11" t="s">
        <v>2</v>
      </c>
      <c r="B25" s="35">
        <v>1074930</v>
      </c>
      <c r="C25" s="36">
        <v>917380</v>
      </c>
      <c r="D25" s="36">
        <v>765480</v>
      </c>
      <c r="E25" s="36">
        <v>657280</v>
      </c>
      <c r="F25" s="36">
        <v>717770</v>
      </c>
      <c r="G25" s="36">
        <v>845010</v>
      </c>
      <c r="H25" s="36">
        <v>781290</v>
      </c>
      <c r="I25" s="36">
        <v>934930</v>
      </c>
      <c r="J25" s="36">
        <v>661080</v>
      </c>
      <c r="K25" s="36">
        <v>724230</v>
      </c>
      <c r="L25" s="36">
        <v>1020850</v>
      </c>
      <c r="M25" s="36">
        <v>1196250</v>
      </c>
      <c r="N25" s="37">
        <f t="shared" si="0"/>
        <v>10296480</v>
      </c>
    </row>
    <row r="26" spans="1:14" ht="17.25" thickBot="1" x14ac:dyDescent="0.35">
      <c r="A26" s="29" t="s">
        <v>6</v>
      </c>
      <c r="B26" s="48">
        <v>630860</v>
      </c>
      <c r="C26" s="49">
        <v>585370</v>
      </c>
      <c r="D26" s="49">
        <v>523050</v>
      </c>
      <c r="E26" s="49">
        <v>469470</v>
      </c>
      <c r="F26" s="49">
        <v>463300</v>
      </c>
      <c r="G26" s="49">
        <v>497270</v>
      </c>
      <c r="H26" s="49">
        <v>496890</v>
      </c>
      <c r="I26" s="49">
        <v>350590</v>
      </c>
      <c r="J26" s="49">
        <v>317950</v>
      </c>
      <c r="K26" s="49">
        <v>272600</v>
      </c>
      <c r="L26" s="49">
        <v>311760</v>
      </c>
      <c r="M26" s="49">
        <v>369280</v>
      </c>
      <c r="N26" s="50">
        <f t="shared" si="0"/>
        <v>5288390</v>
      </c>
    </row>
    <row r="28" spans="1:14" ht="17.25" thickBot="1" x14ac:dyDescent="0.35"/>
    <row r="29" spans="1:14" ht="27" thickBot="1" x14ac:dyDescent="0.35">
      <c r="A29" s="4" t="s">
        <v>32</v>
      </c>
    </row>
    <row r="30" spans="1:14" ht="17.25" thickBot="1" x14ac:dyDescent="0.35">
      <c r="A30" s="51" t="s">
        <v>31</v>
      </c>
      <c r="B30" s="5" t="s">
        <v>13</v>
      </c>
      <c r="C30" s="5" t="s">
        <v>14</v>
      </c>
      <c r="D30" s="5" t="s">
        <v>15</v>
      </c>
      <c r="E30" s="5" t="s">
        <v>16</v>
      </c>
      <c r="F30" s="5" t="s">
        <v>17</v>
      </c>
      <c r="G30" s="5" t="s">
        <v>18</v>
      </c>
      <c r="H30" s="5" t="s">
        <v>19</v>
      </c>
      <c r="I30" s="5" t="s">
        <v>20</v>
      </c>
      <c r="J30" s="5" t="s">
        <v>21</v>
      </c>
      <c r="K30" s="5" t="s">
        <v>22</v>
      </c>
      <c r="L30" s="5" t="s">
        <v>23</v>
      </c>
      <c r="M30" s="5" t="s">
        <v>24</v>
      </c>
      <c r="N30" s="60" t="s">
        <v>25</v>
      </c>
    </row>
    <row r="31" spans="1:14" x14ac:dyDescent="0.3">
      <c r="A31" s="52" t="s">
        <v>33</v>
      </c>
      <c r="B31" s="61"/>
      <c r="C31" s="62">
        <v>468</v>
      </c>
      <c r="D31" s="62"/>
      <c r="E31" s="62"/>
      <c r="F31" s="62"/>
      <c r="G31" s="62">
        <v>611</v>
      </c>
      <c r="H31" s="62"/>
      <c r="I31" s="62">
        <v>386</v>
      </c>
      <c r="J31" s="62"/>
      <c r="K31" s="62">
        <v>461</v>
      </c>
      <c r="L31" s="62"/>
      <c r="M31" s="63">
        <v>455</v>
      </c>
      <c r="N31" s="68">
        <f>SUM(B31:M31)</f>
        <v>2381</v>
      </c>
    </row>
    <row r="32" spans="1:14" x14ac:dyDescent="0.3">
      <c r="A32" s="53" t="s">
        <v>3</v>
      </c>
      <c r="B32" s="64">
        <v>0</v>
      </c>
      <c r="C32" s="54">
        <v>0</v>
      </c>
      <c r="D32" s="54">
        <v>0</v>
      </c>
      <c r="E32" s="54">
        <v>0</v>
      </c>
      <c r="F32" s="54">
        <v>0</v>
      </c>
      <c r="G32" s="54">
        <v>0</v>
      </c>
      <c r="H32" s="54">
        <v>0</v>
      </c>
      <c r="I32" s="54">
        <v>0</v>
      </c>
      <c r="J32" s="54">
        <v>0</v>
      </c>
      <c r="K32" s="54">
        <v>0</v>
      </c>
      <c r="L32" s="54">
        <v>0</v>
      </c>
      <c r="M32" s="56">
        <v>410</v>
      </c>
      <c r="N32" s="68">
        <f>SUM(B32:M32)</f>
        <v>410</v>
      </c>
    </row>
    <row r="33" spans="1:14" x14ac:dyDescent="0.3">
      <c r="A33" s="53" t="s">
        <v>4</v>
      </c>
      <c r="B33" s="64">
        <v>700</v>
      </c>
      <c r="C33" s="54">
        <v>800</v>
      </c>
      <c r="D33" s="54">
        <v>0</v>
      </c>
      <c r="E33" s="54">
        <v>0</v>
      </c>
      <c r="F33" s="54">
        <v>0</v>
      </c>
      <c r="G33" s="54">
        <v>0</v>
      </c>
      <c r="H33" s="54">
        <v>0</v>
      </c>
      <c r="I33" s="54">
        <v>0</v>
      </c>
      <c r="J33" s="54">
        <v>816</v>
      </c>
      <c r="K33" s="54">
        <v>0</v>
      </c>
      <c r="L33" s="54">
        <v>800</v>
      </c>
      <c r="M33" s="56">
        <v>0</v>
      </c>
      <c r="N33" s="68">
        <f t="shared" ref="N33:N35" si="1">SUM(B33:M33)</f>
        <v>3116</v>
      </c>
    </row>
    <row r="34" spans="1:14" x14ac:dyDescent="0.3">
      <c r="A34" s="11" t="s">
        <v>2</v>
      </c>
      <c r="B34" s="66">
        <v>20</v>
      </c>
      <c r="C34" s="55"/>
      <c r="D34" s="55"/>
      <c r="E34" s="55"/>
      <c r="F34" s="55"/>
      <c r="G34" s="55"/>
      <c r="H34" s="55"/>
      <c r="I34" s="55"/>
      <c r="J34" s="55"/>
      <c r="K34" s="55">
        <v>200</v>
      </c>
      <c r="L34" s="55"/>
      <c r="M34" s="67">
        <v>200</v>
      </c>
      <c r="N34" s="68">
        <f t="shared" si="1"/>
        <v>420</v>
      </c>
    </row>
    <row r="35" spans="1:14" ht="17.25" thickBot="1" x14ac:dyDescent="0.35">
      <c r="A35" s="59" t="s">
        <v>34</v>
      </c>
      <c r="B35" s="65"/>
      <c r="C35" s="57"/>
      <c r="D35" s="57"/>
      <c r="E35" s="57"/>
      <c r="F35" s="57"/>
      <c r="G35" s="57"/>
      <c r="H35" s="57"/>
      <c r="I35" s="57">
        <v>20</v>
      </c>
      <c r="J35" s="57"/>
      <c r="K35" s="57">
        <v>40</v>
      </c>
      <c r="L35" s="57"/>
      <c r="M35" s="58"/>
      <c r="N35" s="69">
        <f t="shared" si="1"/>
        <v>60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평창군시설관리공단평창군시설관리공단</dc:creator>
  <cp:lastModifiedBy>Owner</cp:lastModifiedBy>
  <cp:lastPrinted>2024-12-23T05:59:52Z</cp:lastPrinted>
  <dcterms:created xsi:type="dcterms:W3CDTF">2024-12-03T01:16:12Z</dcterms:created>
  <dcterms:modified xsi:type="dcterms:W3CDTF">2026-04-13T08:09:14Z</dcterms:modified>
</cp:coreProperties>
</file>